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73 Автозапчасти\ЗК СКС-2373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Обоснование!$A$17:$AD$26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5" i="1" l="1"/>
  <c r="AA25" i="1" s="1"/>
  <c r="AA24" i="1"/>
  <c r="K24" i="1"/>
  <c r="AB24" i="1" s="1"/>
  <c r="K23" i="1"/>
  <c r="AA23" i="1" s="1"/>
  <c r="AA22" i="1"/>
  <c r="K22" i="1"/>
  <c r="AB22" i="1" s="1"/>
  <c r="K21" i="1"/>
  <c r="AA21" i="1" s="1"/>
  <c r="AA20" i="1"/>
  <c r="K20" i="1"/>
  <c r="AB20" i="1" s="1"/>
  <c r="K19" i="1"/>
  <c r="AA19" i="1" s="1"/>
  <c r="AA18" i="1"/>
  <c r="K18" i="1"/>
  <c r="AB18" i="1" s="1"/>
  <c r="AD20" i="1" l="1"/>
  <c r="AC20" i="1"/>
  <c r="AD24" i="1"/>
  <c r="AC24" i="1"/>
  <c r="AD18" i="1"/>
  <c r="AC18" i="1"/>
  <c r="AD22" i="1"/>
  <c r="AC22" i="1"/>
  <c r="AB19" i="1"/>
  <c r="AB21" i="1"/>
  <c r="AB23" i="1"/>
  <c r="AB25" i="1"/>
  <c r="AC23" i="1" l="1"/>
  <c r="AD23" i="1"/>
  <c r="AC19" i="1"/>
  <c r="AD19" i="1"/>
  <c r="AC25" i="1"/>
  <c r="AD25" i="1"/>
  <c r="AC21" i="1"/>
  <c r="AD21" i="1"/>
  <c r="AC26" i="1"/>
</calcChain>
</file>

<file path=xl/sharedStrings.xml><?xml version="1.0" encoding="utf-8"?>
<sst xmlns="http://schemas.openxmlformats.org/spreadsheetml/2006/main" count="107" uniqueCount="96">
  <si>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</si>
  <si>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</si>
  <si>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</si>
  <si>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</si>
  <si>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</si>
  <si>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</si>
  <si>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</si>
  <si>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З/ЗА</t>
  </si>
  <si>
    <t>Наименование подгруппы</t>
  </si>
  <si>
    <t>Аккумуляторы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</si>
  <si>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</si>
  <si>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</si>
  <si>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</si>
  <si>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</si>
  <si>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</si>
  <si>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</si>
  <si>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</si>
  <si>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</si>
  <si>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</si>
  <si>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</si>
  <si>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</si>
  <si>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</si>
  <si>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</si>
  <si>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</si>
  <si>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</si>
  <si>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</si>
  <si>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</si>
  <si>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</si>
  <si>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</si>
  <si>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</si>
  <si>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</si>
  <si>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</si>
  <si>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</si>
  <si>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</si>
  <si>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</si>
  <si>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</si>
  <si>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</si>
  <si>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</si>
  <si>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</si>
  <si>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</si>
  <si>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</si>
  <si>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</si>
  <si>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</si>
  <si>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</si>
  <si>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</si>
  <si>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</si>
  <si>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</si>
  <si>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</si>
  <si>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</si>
  <si>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</si>
  <si>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</si>
  <si>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</si>
  <si>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</si>
  <si>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</si>
  <si>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</si>
  <si>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</si>
  <si>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</si>
  <si>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</si>
  <si>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</si>
  <si>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</si>
  <si>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</si>
  <si>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</si>
  <si>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</si>
  <si>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</si>
  <si>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ЗА000002</t>
  </si>
  <si>
    <t>Аккумулятор 6 СТ - 75</t>
  </si>
  <si>
    <t>шт</t>
  </si>
  <si>
    <t>ЗА000003</t>
  </si>
  <si>
    <t>Аккумулятор 6 СТ - 90</t>
  </si>
  <si>
    <t>ЗА000004</t>
  </si>
  <si>
    <t>Аккумулятор 6 СТ - 132</t>
  </si>
  <si>
    <t>ЗА000005</t>
  </si>
  <si>
    <t>Аккумулятор 6 СТ-190</t>
  </si>
  <si>
    <t>ЗА000006</t>
  </si>
  <si>
    <t>Аккумулятор 3 СТ-215</t>
  </si>
  <si>
    <t>ЗА000010</t>
  </si>
  <si>
    <t>Аккумулятор 6 СТ-60</t>
  </si>
  <si>
    <t>ЗА000025</t>
  </si>
  <si>
    <t>Аккумулятор 100-А3</t>
  </si>
  <si>
    <t>ЗА000035</t>
  </si>
  <si>
    <t>Аккумулятор 6СТ-60 о/п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</si>
  <si>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</si>
  <si>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</si>
  <si>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</si>
  <si>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</si>
  <si>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</si>
  <si>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</si>
  <si>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 xml:space="preserve">Терехов Максим Александрович Инженер по подготовке производства АТЦ  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</si>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</sst>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1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0" fillId="0" borderId="0" applyBorder="0" applyProtection="0"/>
  </cellStyleXfs>
  <cellXfs count="56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26</xdr:row>
      <xdr:rowOff>109440</xdr:rowOff>
    </xdr:from>
    <xdr:to>
      <xdr:col>29</xdr:col>
      <xdr:colOff>1800</xdr:colOff>
      <xdr:row>26</xdr:row>
      <xdr:rowOff>109800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52977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109440</xdr:rowOff>
    </xdr:from>
    <xdr:to>
      <xdr:col>29</xdr:col>
      <xdr:colOff>1800</xdr:colOff>
      <xdr:row>56</xdr:row>
      <xdr:rowOff>109800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966024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109800</xdr:rowOff>
    </xdr:from>
    <xdr:to>
      <xdr:col>29</xdr:col>
      <xdr:colOff>1800</xdr:colOff>
      <xdr:row>57</xdr:row>
      <xdr:rowOff>110160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98226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109800</xdr:rowOff>
    </xdr:from>
    <xdr:to>
      <xdr:col>29</xdr:col>
      <xdr:colOff>1800</xdr:colOff>
      <xdr:row>55</xdr:row>
      <xdr:rowOff>110160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94986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6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D5" sqref="AD5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93</v>
      </c>
      <c r="M16" s="21" t="s">
        <v>94</v>
      </c>
      <c r="N16" s="21" t="s">
        <v>95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64</v>
      </c>
      <c r="C18" s="28" t="s">
        <v>65</v>
      </c>
      <c r="D18" s="28" t="s">
        <v>66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25" si="0">IF(SUM(F18)=0,"",F18*J18)</f>
        <v/>
      </c>
      <c r="L18" s="33">
        <v>4266.6660000000002</v>
      </c>
      <c r="M18" s="33">
        <v>6455</v>
      </c>
      <c r="N18" s="33">
        <v>3814.17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>
        <f t="shared" ref="AA18:AA25" si="1">COUNTIF(K18:Z18,"&gt;0")</f>
        <v>3</v>
      </c>
      <c r="AB18" s="35">
        <f t="shared" ref="AB18:AB25" si="2">CEILING(SUM(K18:Z18)/COUNTIF(K18:Z18,"&gt;0"),0.01)</f>
        <v>4845.28</v>
      </c>
      <c r="AC18" s="35">
        <f t="shared" ref="AC18:AC25" si="3">AB18*E18</f>
        <v>4845.28</v>
      </c>
      <c r="AD18" s="36">
        <f t="shared" ref="AD18:AD25" si="4">STDEV(K18:Z18)/AB18*100</f>
        <v>29.147946594615991</v>
      </c>
    </row>
    <row r="19" spans="1:30" x14ac:dyDescent="0.2">
      <c r="A19" s="27">
        <v>2</v>
      </c>
      <c r="B19" s="28" t="s">
        <v>67</v>
      </c>
      <c r="C19" s="28" t="s">
        <v>68</v>
      </c>
      <c r="D19" s="28" t="s">
        <v>66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5120.8329999999996</v>
      </c>
      <c r="M19" s="33">
        <v>7747.5</v>
      </c>
      <c r="N19" s="33">
        <v>4753.33</v>
      </c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>
        <f t="shared" si="1"/>
        <v>3</v>
      </c>
      <c r="AB19" s="35">
        <f t="shared" si="2"/>
        <v>5873.89</v>
      </c>
      <c r="AC19" s="35">
        <f t="shared" si="3"/>
        <v>5873.89</v>
      </c>
      <c r="AD19" s="36">
        <f t="shared" si="4"/>
        <v>27.800439512743047</v>
      </c>
    </row>
    <row r="20" spans="1:30" x14ac:dyDescent="0.2">
      <c r="A20" s="27">
        <v>3</v>
      </c>
      <c r="B20" s="28" t="s">
        <v>69</v>
      </c>
      <c r="C20" s="28" t="s">
        <v>70</v>
      </c>
      <c r="D20" s="28" t="s">
        <v>66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7695.8329999999996</v>
      </c>
      <c r="M20" s="33">
        <v>11643.333000000001</v>
      </c>
      <c r="N20" s="33">
        <v>7630.83</v>
      </c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4">
        <f t="shared" si="1"/>
        <v>3</v>
      </c>
      <c r="AB20" s="35">
        <f t="shared" si="2"/>
        <v>8990</v>
      </c>
      <c r="AC20" s="35">
        <f t="shared" si="3"/>
        <v>8990</v>
      </c>
      <c r="AD20" s="36">
        <f t="shared" si="4"/>
        <v>25.562678320773514</v>
      </c>
    </row>
    <row r="21" spans="1:30" x14ac:dyDescent="0.2">
      <c r="A21" s="27">
        <v>4</v>
      </c>
      <c r="B21" s="28" t="s">
        <v>71</v>
      </c>
      <c r="C21" s="28" t="s">
        <v>72</v>
      </c>
      <c r="D21" s="28" t="s">
        <v>66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11416.665999999999</v>
      </c>
      <c r="M21" s="33">
        <v>17272.5</v>
      </c>
      <c r="N21" s="33">
        <v>9675.83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4">
        <f t="shared" si="1"/>
        <v>3</v>
      </c>
      <c r="AB21" s="35">
        <f t="shared" si="2"/>
        <v>12788.34</v>
      </c>
      <c r="AC21" s="35">
        <f t="shared" si="3"/>
        <v>12788.34</v>
      </c>
      <c r="AD21" s="36">
        <f t="shared" si="4"/>
        <v>31.120184111027733</v>
      </c>
    </row>
    <row r="22" spans="1:30" x14ac:dyDescent="0.2">
      <c r="A22" s="27">
        <v>5</v>
      </c>
      <c r="B22" s="28" t="s">
        <v>73</v>
      </c>
      <c r="C22" s="28" t="s">
        <v>74</v>
      </c>
      <c r="D22" s="28" t="s">
        <v>66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7108.3329999999996</v>
      </c>
      <c r="M22" s="33">
        <v>10754.165999999999</v>
      </c>
      <c r="N22" s="33">
        <v>7949.17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4">
        <f t="shared" si="1"/>
        <v>3</v>
      </c>
      <c r="AB22" s="35">
        <f t="shared" si="2"/>
        <v>8603.89</v>
      </c>
      <c r="AC22" s="35">
        <f t="shared" si="3"/>
        <v>8603.89</v>
      </c>
      <c r="AD22" s="36">
        <f t="shared" si="4"/>
        <v>22.188359679193091</v>
      </c>
    </row>
    <row r="23" spans="1:30" x14ac:dyDescent="0.2">
      <c r="A23" s="27">
        <v>6</v>
      </c>
      <c r="B23" s="28" t="s">
        <v>75</v>
      </c>
      <c r="C23" s="28" t="s">
        <v>76</v>
      </c>
      <c r="D23" s="28" t="s">
        <v>66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3358.3330000000001</v>
      </c>
      <c r="M23" s="33">
        <v>5080.8329999999996</v>
      </c>
      <c r="N23" s="33">
        <v>2825.83</v>
      </c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>
        <f t="shared" si="1"/>
        <v>3</v>
      </c>
      <c r="AB23" s="35">
        <f t="shared" si="2"/>
        <v>3755</v>
      </c>
      <c r="AC23" s="35">
        <f t="shared" si="3"/>
        <v>3755</v>
      </c>
      <c r="AD23" s="36">
        <f t="shared" si="4"/>
        <v>31.389397265791917</v>
      </c>
    </row>
    <row r="24" spans="1:30" x14ac:dyDescent="0.2">
      <c r="A24" s="27">
        <v>7</v>
      </c>
      <c r="B24" s="28" t="s">
        <v>77</v>
      </c>
      <c r="C24" s="28" t="s">
        <v>78</v>
      </c>
      <c r="D24" s="28" t="s">
        <v>66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6250</v>
      </c>
      <c r="M24" s="33">
        <v>9455.8330000000005</v>
      </c>
      <c r="N24" s="33">
        <v>6972.5</v>
      </c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4">
        <f t="shared" si="1"/>
        <v>3</v>
      </c>
      <c r="AB24" s="35">
        <f t="shared" si="2"/>
        <v>7559.45</v>
      </c>
      <c r="AC24" s="35">
        <f t="shared" si="3"/>
        <v>7559.45</v>
      </c>
      <c r="AD24" s="36">
        <f t="shared" si="4"/>
        <v>22.244770500560985</v>
      </c>
    </row>
    <row r="25" spans="1:30" x14ac:dyDescent="0.2">
      <c r="A25" s="27">
        <v>8</v>
      </c>
      <c r="B25" s="28" t="s">
        <v>79</v>
      </c>
      <c r="C25" s="28" t="s">
        <v>80</v>
      </c>
      <c r="D25" s="28" t="s">
        <v>66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3358.3330000000001</v>
      </c>
      <c r="M25" s="33">
        <v>5080.8329999999996</v>
      </c>
      <c r="N25" s="33">
        <v>2966.67</v>
      </c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4">
        <f t="shared" si="1"/>
        <v>3</v>
      </c>
      <c r="AB25" s="35">
        <f t="shared" si="2"/>
        <v>3801.9500000000003</v>
      </c>
      <c r="AC25" s="35">
        <f t="shared" si="3"/>
        <v>3801.9500000000003</v>
      </c>
      <c r="AD25" s="36">
        <f t="shared" si="4"/>
        <v>29.582949695597243</v>
      </c>
    </row>
    <row r="26" spans="1:30" ht="12.75" customHeight="1" x14ac:dyDescent="0.2">
      <c r="A26" s="37"/>
      <c r="B26" s="38"/>
      <c r="C26" s="4" t="s">
        <v>81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40"/>
      <c r="AC26" s="40">
        <f>SUM(AC18:AC25)</f>
        <v>56217.799999999988</v>
      </c>
      <c r="AD26" s="41"/>
    </row>
    <row r="27" spans="1:30" x14ac:dyDescent="0.2"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3"/>
    </row>
    <row r="28" spans="1:30" s="44" customFormat="1" hidden="1" x14ac:dyDescent="0.2">
      <c r="C28" s="44" t="s">
        <v>82</v>
      </c>
    </row>
    <row r="29" spans="1:30" s="44" customFormat="1" hidden="1" x14ac:dyDescent="0.2">
      <c r="C29" s="45" t="s">
        <v>83</v>
      </c>
    </row>
    <row r="30" spans="1:30" s="44" customFormat="1" hidden="1" x14ac:dyDescent="0.2">
      <c r="C30" s="45" t="s">
        <v>84</v>
      </c>
    </row>
    <row r="31" spans="1:30" s="44" customFormat="1" hidden="1" x14ac:dyDescent="0.2">
      <c r="C31" s="45" t="s">
        <v>85</v>
      </c>
    </row>
    <row r="32" spans="1:30" x14ac:dyDescent="0.2">
      <c r="L32" s="46"/>
    </row>
    <row r="33" spans="3:30" s="47" customFormat="1" ht="15.75" x14ac:dyDescent="0.25">
      <c r="C33" s="48" t="s">
        <v>86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3:30" s="47" customFormat="1" ht="15.75" x14ac:dyDescent="0.25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3:30" s="47" customFormat="1" ht="15.75" x14ac:dyDescent="0.25">
      <c r="C35" s="49">
        <v>44585</v>
      </c>
      <c r="D35" s="50"/>
      <c r="E35" s="50"/>
      <c r="F35" s="3" t="s">
        <v>87</v>
      </c>
      <c r="G35" s="3"/>
      <c r="H35" s="3"/>
      <c r="I35" s="3"/>
      <c r="J35" s="3"/>
      <c r="K35" s="51"/>
      <c r="L35" s="3"/>
      <c r="M35" s="3"/>
      <c r="N35" s="3"/>
      <c r="O35" s="52"/>
      <c r="P35" s="52"/>
      <c r="Q35" s="15"/>
      <c r="R35" s="15"/>
      <c r="S35" s="15"/>
      <c r="T35" s="15"/>
      <c r="U35" s="15"/>
      <c r="V35" s="50"/>
      <c r="W35" s="50"/>
      <c r="X35" s="50"/>
      <c r="Y35" s="50"/>
      <c r="Z35" s="50"/>
      <c r="AA35" s="50"/>
      <c r="AB35" s="50"/>
      <c r="AC35" s="53"/>
    </row>
    <row r="36" spans="3:30" s="47" customFormat="1" ht="15.75" x14ac:dyDescent="0.25">
      <c r="C36" s="54" t="s">
        <v>88</v>
      </c>
      <c r="D36" s="50"/>
      <c r="E36" s="50"/>
      <c r="F36" s="2" t="s">
        <v>89</v>
      </c>
      <c r="G36" s="2"/>
      <c r="H36" s="2"/>
      <c r="I36" s="2"/>
      <c r="J36" s="2"/>
      <c r="K36" s="15"/>
      <c r="L36" s="1" t="s">
        <v>90</v>
      </c>
      <c r="M36" s="1"/>
      <c r="N36" s="1"/>
      <c r="O36" s="52"/>
      <c r="P36" s="52"/>
      <c r="Q36" s="15"/>
      <c r="R36" s="15"/>
      <c r="S36" s="15"/>
      <c r="T36" s="15"/>
      <c r="U36" s="15"/>
      <c r="V36" s="50"/>
      <c r="W36" s="50"/>
      <c r="X36" s="50"/>
      <c r="Y36" s="50"/>
      <c r="Z36" s="50"/>
      <c r="AA36" s="50"/>
      <c r="AB36" s="50"/>
    </row>
    <row r="37" spans="3:30" x14ac:dyDescent="0.2">
      <c r="C37" s="55"/>
      <c r="V37" s="51"/>
      <c r="W37" s="51"/>
      <c r="X37" s="51"/>
      <c r="Y37" s="51"/>
      <c r="Z37" s="51"/>
      <c r="AA37" s="51"/>
      <c r="AB37" s="51"/>
    </row>
    <row r="38" spans="3:30" x14ac:dyDescent="0.2">
      <c r="C38" s="48" t="s">
        <v>91</v>
      </c>
      <c r="V38" s="51"/>
      <c r="W38" s="51"/>
      <c r="X38" s="51"/>
      <c r="Y38" s="51"/>
      <c r="Z38" s="51"/>
      <c r="AA38" s="51"/>
      <c r="AB38" s="51"/>
    </row>
    <row r="39" spans="3:30" x14ac:dyDescent="0.2">
      <c r="V39" s="51"/>
      <c r="W39" s="51"/>
      <c r="X39" s="51"/>
      <c r="Y39" s="51"/>
      <c r="Z39" s="51"/>
      <c r="AA39" s="51"/>
      <c r="AB39" s="51"/>
    </row>
    <row r="40" spans="3:30" x14ac:dyDescent="0.2">
      <c r="C40" s="49"/>
      <c r="D40" s="50"/>
      <c r="E40" s="50"/>
      <c r="F40" s="3"/>
      <c r="G40" s="3"/>
      <c r="H40" s="3"/>
      <c r="I40" s="3"/>
      <c r="J40" s="3"/>
      <c r="K40" s="51"/>
      <c r="L40" s="3"/>
      <c r="M40" s="3"/>
      <c r="N40" s="3"/>
      <c r="O40" s="52"/>
      <c r="P40" s="52"/>
      <c r="V40" s="50"/>
      <c r="W40" s="50"/>
      <c r="X40" s="50"/>
      <c r="Y40" s="50"/>
      <c r="Z40" s="50"/>
      <c r="AA40" s="50"/>
      <c r="AB40" s="50"/>
    </row>
    <row r="41" spans="3:30" x14ac:dyDescent="0.2">
      <c r="C41" s="54" t="s">
        <v>88</v>
      </c>
      <c r="D41" s="50"/>
      <c r="E41" s="50"/>
      <c r="F41" s="2" t="s">
        <v>89</v>
      </c>
      <c r="G41" s="2"/>
      <c r="H41" s="2"/>
      <c r="I41" s="2"/>
      <c r="J41" s="2"/>
      <c r="L41" s="1" t="s">
        <v>90</v>
      </c>
      <c r="M41" s="1"/>
      <c r="N41" s="1"/>
      <c r="O41" s="52"/>
      <c r="P41" s="52"/>
      <c r="V41" s="50"/>
      <c r="W41" s="50"/>
      <c r="X41" s="50"/>
      <c r="Y41" s="50"/>
      <c r="Z41" s="50"/>
      <c r="AA41" s="50"/>
      <c r="AB41" s="50"/>
    </row>
    <row r="44" spans="3:30" x14ac:dyDescent="0.2">
      <c r="C44" s="48" t="s">
        <v>92</v>
      </c>
    </row>
    <row r="46" spans="3:30" x14ac:dyDescent="0.2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</sheetData>
  <autoFilter ref="A17:AD26"/>
  <mergeCells count="38">
    <mergeCell ref="F40:J40"/>
    <mergeCell ref="L40:N40"/>
    <mergeCell ref="F41:J41"/>
    <mergeCell ref="L41:N41"/>
    <mergeCell ref="C46:AD46"/>
    <mergeCell ref="C26:M26"/>
    <mergeCell ref="F35:J35"/>
    <mergeCell ref="L35:N35"/>
    <mergeCell ref="F36:J36"/>
    <mergeCell ref="L36:N36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4</cp:revision>
  <cp:lastPrinted>2019-10-25T15:15:52Z</cp:lastPrinted>
  <dcterms:created xsi:type="dcterms:W3CDTF">1996-10-08T23:32:33Z</dcterms:created>
  <dcterms:modified xsi:type="dcterms:W3CDTF">2022-02-02T05:20:59Z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